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340" windowHeight="6285" activeTab="0"/>
  </bookViews>
  <sheets>
    <sheet name="Задания" sheetId="1" r:id="rId1"/>
    <sheet name="Ответы" sheetId="2" r:id="rId2"/>
  </sheets>
  <definedNames>
    <definedName name="A">'Задания'!$B$23</definedName>
    <definedName name="CC">'Задания'!$C$23</definedName>
    <definedName name="cel">'Задания'!$D$27</definedName>
    <definedName name="D">'Задания'!$E$19</definedName>
    <definedName name="E">'Задания'!$D$23</definedName>
    <definedName name="ess">'Ответы'!$D$23</definedName>
    <definedName name="f">'Задания'!$C$31</definedName>
    <definedName name="g">'Задания'!$C$43</definedName>
    <definedName name="I">'Задания'!$C$35</definedName>
    <definedName name="ice">'Задания'!$D$31</definedName>
    <definedName name="j">'Задания'!$C$42:$C$43</definedName>
    <definedName name="k">'Задания'!$C$42</definedName>
    <definedName name="l">'Задания'!$C$42</definedName>
    <definedName name="m">'Задания'!$C$42</definedName>
    <definedName name="n">'Задания'!$C$42</definedName>
    <definedName name="nd">'Задания'!$C$39</definedName>
    <definedName name="nt">'Задания'!$D$35</definedName>
    <definedName name="O">'Задания'!$C$19</definedName>
    <definedName name="Of">'Задания'!$B$31</definedName>
    <definedName name="ows">'Задания'!$D$39</definedName>
    <definedName name="p">'Задания'!$B$42</definedName>
    <definedName name="Pa">'Задания'!$B$35</definedName>
    <definedName name="q">'Задания'!$C$42</definedName>
    <definedName name="RD">'Задания'!$D$19</definedName>
    <definedName name="RL">'Задания'!$D$19</definedName>
    <definedName name="s">'Задания'!$D$5</definedName>
    <definedName name="SS">'Задания'!$E$23</definedName>
    <definedName name="t">'Задания'!$B$43</definedName>
    <definedName name="u">'Задания'!$C$43</definedName>
    <definedName name="v">'Задания'!#REF!</definedName>
    <definedName name="W">'Задания'!$B$19</definedName>
    <definedName name="Wi">'Задания'!$B$39</definedName>
    <definedName name="X">'Задания'!$C$27</definedName>
    <definedName name="y">'Задания'!$C$43</definedName>
    <definedName name="z">'Задания'!$C$43</definedName>
    <definedName name="А">'Задания'!$B$5</definedName>
    <definedName name="Б">'Задания'!$C$5</definedName>
    <definedName name="В">'Задания'!$D$5</definedName>
    <definedName name="Г">'Задания'!$B$9</definedName>
    <definedName name="Д">'Задания'!$C$9</definedName>
    <definedName name="Е">'Задания'!$B$27</definedName>
    <definedName name="Ж">'Задания'!$E$9</definedName>
    <definedName name="З">'Задания'!$B$13</definedName>
    <definedName name="ИИ">'Задания'!$C$13</definedName>
    <definedName name="Й">'Задания'!$D$9</definedName>
    <definedName name="ККК">'Задания'!$D$13</definedName>
  </definedNames>
  <calcPr fullCalcOnLoad="1"/>
</workbook>
</file>

<file path=xl/comments1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8"/>
            <rFont val="Tahoma"/>
            <family val="0"/>
          </rPr>
          <t>Автор идеи:
Мячев А.А., к.т.н., с.н.с.,</t>
        </r>
        <r>
          <rPr>
            <sz val="8"/>
            <rFont val="Tahoma"/>
            <family val="0"/>
          </rPr>
          <t xml:space="preserve">
почетный работник ОО РФ,
лауреат гранта Префекта ЮЗАО</t>
        </r>
      </text>
    </comment>
  </commentList>
</comments>
</file>

<file path=xl/comments2.xml><?xml version="1.0" encoding="utf-8"?>
<comments xmlns="http://schemas.openxmlformats.org/spreadsheetml/2006/main">
  <authors>
    <author>IVAN</author>
  </authors>
  <commentList>
    <comment ref="A1" authorId="0">
      <text>
        <r>
          <rPr>
            <b/>
            <sz val="8"/>
            <rFont val="Tahoma"/>
            <family val="0"/>
          </rPr>
          <t>Руководитель:
Мячев А.А., к.т.н., с.н.с.,</t>
        </r>
        <r>
          <rPr>
            <sz val="8"/>
            <rFont val="Tahoma"/>
            <family val="0"/>
          </rPr>
          <t xml:space="preserve">
почетный работник ОО РФ,
лауреат гранта Префекта ЮЗАО</t>
        </r>
      </text>
    </comment>
  </commentList>
</comments>
</file>

<file path=xl/sharedStrings.xml><?xml version="1.0" encoding="utf-8"?>
<sst xmlns="http://schemas.openxmlformats.org/spreadsheetml/2006/main" count="202" uniqueCount="87">
  <si>
    <t>A</t>
  </si>
  <si>
    <t>Баллы</t>
  </si>
  <si>
    <t>Условие</t>
  </si>
  <si>
    <t>Задача 1</t>
  </si>
  <si>
    <t>Задача 2</t>
  </si>
  <si>
    <t>Задача 3</t>
  </si>
  <si>
    <t>Форт Microsoft</t>
  </si>
  <si>
    <t>Задача 4</t>
  </si>
  <si>
    <t>W</t>
  </si>
  <si>
    <t>O</t>
  </si>
  <si>
    <t>RD</t>
  </si>
  <si>
    <t>Задача 5</t>
  </si>
  <si>
    <t>Задача 6</t>
  </si>
  <si>
    <t>E</t>
  </si>
  <si>
    <t>Задача 7</t>
  </si>
  <si>
    <t>Of</t>
  </si>
  <si>
    <t>f</t>
  </si>
  <si>
    <t>ice</t>
  </si>
  <si>
    <t>Задача 8</t>
  </si>
  <si>
    <t>Pa*I=nt</t>
  </si>
  <si>
    <t>Pa</t>
  </si>
  <si>
    <t>I</t>
  </si>
  <si>
    <t>nt</t>
  </si>
  <si>
    <t>Задача 9</t>
  </si>
  <si>
    <t>Wi*nd=ows</t>
  </si>
  <si>
    <t>Wi</t>
  </si>
  <si>
    <t>nd</t>
  </si>
  <si>
    <t>ows</t>
  </si>
  <si>
    <t>W x O = RD (совершенное число)</t>
  </si>
  <si>
    <t>Формула</t>
  </si>
  <si>
    <t>OF*F=ICE</t>
  </si>
  <si>
    <t>Результат</t>
  </si>
  <si>
    <t>Мини-код&amp;</t>
  </si>
  <si>
    <t>Данные</t>
  </si>
  <si>
    <r>
      <t xml:space="preserve">!!! </t>
    </r>
    <r>
      <rPr>
        <sz val="10"/>
        <rFont val="Arial Cyr"/>
        <family val="0"/>
      </rPr>
      <t xml:space="preserve">Все поля </t>
    </r>
    <r>
      <rPr>
        <b/>
        <sz val="10"/>
        <rFont val="Arial Cyr"/>
        <family val="2"/>
      </rPr>
      <t>"</t>
    </r>
    <r>
      <rPr>
        <b/>
        <sz val="10"/>
        <color indexed="10"/>
        <rFont val="Arial Cyr"/>
        <family val="2"/>
      </rPr>
      <t>Данные</t>
    </r>
    <r>
      <rPr>
        <b/>
        <sz val="10"/>
        <rFont val="Arial Cyr"/>
        <family val="2"/>
      </rPr>
      <t>"</t>
    </r>
    <r>
      <rPr>
        <sz val="10"/>
        <rFont val="Arial Cyr"/>
        <family val="0"/>
      </rPr>
      <t xml:space="preserve"> должны быть заполнены цифрами (как в первой задаче). Нажатие клавиши </t>
    </r>
    <r>
      <rPr>
        <b/>
        <sz val="10"/>
        <color indexed="10"/>
        <rFont val="Arial Cyr"/>
        <family val="2"/>
      </rPr>
      <t xml:space="preserve">ENTER </t>
    </r>
    <r>
      <rPr>
        <sz val="10"/>
        <rFont val="Arial Cyr"/>
        <family val="0"/>
      </rPr>
      <t>запускает программу вычисления.</t>
    </r>
  </si>
  <si>
    <t>X</t>
  </si>
  <si>
    <t>CEL</t>
  </si>
  <si>
    <t>(E^X)- CEL</t>
  </si>
  <si>
    <t>А</t>
  </si>
  <si>
    <t>Б</t>
  </si>
  <si>
    <t>В</t>
  </si>
  <si>
    <t>А+Б+В-А*Б*В</t>
  </si>
  <si>
    <r>
      <t>Мини-программы "Абвгдейка" 
для решения цифровых ребусов</t>
    </r>
    <r>
      <rPr>
        <b/>
        <sz val="10"/>
        <rFont val="Arial Cyr"/>
        <family val="2"/>
      </rPr>
      <t xml:space="preserve">
Губиев Аслан, Загонов Виктор, 4 кл., МУК-21</t>
    </r>
  </si>
  <si>
    <t>А+Б+В=А*Б*В (совершенное число)</t>
  </si>
  <si>
    <t>Г</t>
  </si>
  <si>
    <t>Д</t>
  </si>
  <si>
    <t>Ж</t>
  </si>
  <si>
    <t>З</t>
  </si>
  <si>
    <t>ИИ</t>
  </si>
  <si>
    <t>ККК</t>
  </si>
  <si>
    <t>З+ИИ+З=ККК</t>
  </si>
  <si>
    <t>З+ИИ+З-ККК</t>
  </si>
  <si>
    <t>WxO - RD</t>
  </si>
  <si>
    <t>W*O - RD</t>
  </si>
  <si>
    <t>CC</t>
  </si>
  <si>
    <t>SS</t>
  </si>
  <si>
    <t>A*CC - E*SS</t>
  </si>
  <si>
    <t>A*CC=E*SS</t>
  </si>
  <si>
    <t>E^X = CEL</t>
  </si>
  <si>
    <t>Й</t>
  </si>
  <si>
    <t>Г+Ж-(Д+Й)</t>
  </si>
  <si>
    <t>Ваш IQ по решению ребусов</t>
  </si>
  <si>
    <t xml:space="preserve">ВСЕГО IQ </t>
  </si>
  <si>
    <t>Высокий (IQ = или &gt; 18)</t>
  </si>
  <si>
    <t>Средний (IQ = или &gt; 14)</t>
  </si>
  <si>
    <t>Ниже среднего (IQ = или &gt; 10)</t>
  </si>
  <si>
    <t>Низкий (IQ &lt; 10)</t>
  </si>
  <si>
    <t>О</t>
  </si>
  <si>
    <t>OF*F-ICE</t>
  </si>
  <si>
    <r>
      <t xml:space="preserve">!!! </t>
    </r>
    <r>
      <rPr>
        <b/>
        <sz val="10"/>
        <rFont val="Arial Cyr"/>
        <family val="2"/>
      </rPr>
      <t>Все поля "</t>
    </r>
    <r>
      <rPr>
        <b/>
        <sz val="10"/>
        <color indexed="10"/>
        <rFont val="Arial Cyr"/>
        <family val="2"/>
      </rPr>
      <t>Данные</t>
    </r>
    <r>
      <rPr>
        <b/>
        <sz val="10"/>
        <rFont val="Arial Cyr"/>
        <family val="2"/>
      </rPr>
      <t xml:space="preserve">" во всех заданиях должны быть заполнены цифрами (как в первой задаче). Нажатие клавиши </t>
    </r>
    <r>
      <rPr>
        <b/>
        <sz val="10"/>
        <color indexed="10"/>
        <rFont val="Arial Cyr"/>
        <family val="2"/>
      </rPr>
      <t xml:space="preserve">ENTER </t>
    </r>
    <r>
      <rPr>
        <b/>
        <sz val="10"/>
        <rFont val="Arial Cyr"/>
        <family val="2"/>
      </rPr>
      <t>запускает программу вычисления.</t>
    </r>
  </si>
  <si>
    <t>Балл</t>
  </si>
  <si>
    <t>Ваши
баллы</t>
  </si>
  <si>
    <t>Wi+nd-ows</t>
  </si>
  <si>
    <t>Wi+nd=ows (максимум)</t>
  </si>
  <si>
    <t>W*O = RD</t>
  </si>
  <si>
    <t>A*CC = E*SS</t>
  </si>
  <si>
    <t>(E^X)=CEL</t>
  </si>
  <si>
    <t>E^X = CEL (максимум)</t>
  </si>
  <si>
    <t>Of*f=ice (максимум)</t>
  </si>
  <si>
    <t>Pa*I=nt (минимум)</t>
  </si>
  <si>
    <t>Г+Ж=Д+Е (Г&lt;Д&lt;Е&lt;Ж) (максимум)</t>
  </si>
  <si>
    <t>Г+Ж=(Д+Е) (Г&lt;Д&lt;Е&lt;Ж) (максимум)</t>
  </si>
  <si>
    <t>Г+Ж=Д+Й</t>
  </si>
  <si>
    <t>Pa*I-nt</t>
  </si>
  <si>
    <t>Wi*nd-ows</t>
  </si>
  <si>
    <t>Мини-программы "Абвгдейка" 
для решения цифровых ребусов (IQ за 15 минут)</t>
  </si>
  <si>
    <t>Очень низкий - нероденовский мыслитель (IQ &lt; 5) =&gt;&gt;&gt;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</si>
</sst>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2"/>
    </font>
    <font>
      <b/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Cyr"/>
      <family val="2"/>
    </font>
    <font>
      <b/>
      <sz val="12"/>
      <color indexed="53"/>
      <name val="Arial Narrow"/>
      <family val="2"/>
    </font>
    <font>
      <sz val="10"/>
      <color indexed="58"/>
      <name val="Arial Cyr"/>
      <family val="0"/>
    </font>
    <font>
      <b/>
      <sz val="12"/>
      <color indexed="58"/>
      <name val="Arial Narrow"/>
      <family val="2"/>
    </font>
    <font>
      <sz val="12"/>
      <color indexed="58"/>
      <name val="Arial Narrow"/>
      <family val="2"/>
    </font>
    <font>
      <b/>
      <sz val="10"/>
      <color indexed="53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8"/>
      <name val="Arial Cyr"/>
      <family val="0"/>
    </font>
    <font>
      <sz val="12"/>
      <color indexed="18"/>
      <name val="Arial Narrow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4" fillId="4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7" fillId="4" borderId="1" xfId="0" applyFont="1" applyFill="1" applyBorder="1" applyAlignment="1">
      <alignment/>
    </xf>
    <xf numFmtId="0" fontId="7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4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4" borderId="1" xfId="0" applyFont="1" applyFill="1" applyBorder="1" applyAlignment="1">
      <alignment/>
    </xf>
    <xf numFmtId="0" fontId="4" fillId="4" borderId="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4" borderId="6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6" borderId="10" xfId="0" applyFont="1" applyFill="1" applyBorder="1" applyAlignment="1">
      <alignment horizontal="left" wrapText="1" shrinkToFit="1"/>
    </xf>
    <xf numFmtId="0" fontId="3" fillId="6" borderId="0" xfId="0" applyFont="1" applyFill="1" applyBorder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19050</xdr:rowOff>
    </xdr:from>
    <xdr:to>
      <xdr:col>4</xdr:col>
      <xdr:colOff>247650</xdr:colOff>
      <xdr:row>52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15475"/>
          <a:ext cx="1085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34.75390625" style="0" customWidth="1"/>
    <col min="2" max="2" width="3.25390625" style="23" bestFit="1" customWidth="1"/>
    <col min="3" max="3" width="3.625" style="23" bestFit="1" customWidth="1"/>
    <col min="4" max="4" width="4.75390625" style="23" bestFit="1" customWidth="1"/>
    <col min="5" max="5" width="3.625" style="23" bestFit="1" customWidth="1"/>
    <col min="6" max="6" width="13.125" style="0" customWidth="1"/>
    <col min="7" max="7" width="14.75390625" style="23" customWidth="1"/>
    <col min="8" max="8" width="10.75390625" style="19" customWidth="1"/>
    <col min="9" max="9" width="9.125" style="46" customWidth="1"/>
  </cols>
  <sheetData>
    <row r="1" spans="1:5" ht="38.25" customHeight="1">
      <c r="A1" s="60" t="s">
        <v>85</v>
      </c>
      <c r="B1" s="61"/>
      <c r="C1" s="61"/>
      <c r="D1" s="61"/>
      <c r="E1" s="61"/>
    </row>
    <row r="2" spans="1:8" ht="45.75" customHeight="1">
      <c r="A2" s="62" t="s">
        <v>69</v>
      </c>
      <c r="B2" s="63"/>
      <c r="C2" s="63"/>
      <c r="D2" s="63"/>
      <c r="E2" s="63"/>
      <c r="H2" s="58" t="s">
        <v>71</v>
      </c>
    </row>
    <row r="3" spans="1:9" ht="15.75">
      <c r="A3" s="18" t="s">
        <v>3</v>
      </c>
      <c r="B3" s="64" t="s">
        <v>33</v>
      </c>
      <c r="C3" s="65"/>
      <c r="D3" s="65"/>
      <c r="E3" s="66"/>
      <c r="F3" s="5"/>
      <c r="G3" s="45" t="s">
        <v>32</v>
      </c>
      <c r="H3" s="59"/>
      <c r="I3" s="43" t="s">
        <v>70</v>
      </c>
    </row>
    <row r="4" spans="1:9" ht="15.75">
      <c r="A4" s="10" t="s">
        <v>2</v>
      </c>
      <c r="B4" s="12" t="s">
        <v>38</v>
      </c>
      <c r="C4" s="12" t="s">
        <v>39</v>
      </c>
      <c r="D4" s="13" t="s">
        <v>40</v>
      </c>
      <c r="E4" s="31"/>
      <c r="F4" s="6" t="s">
        <v>29</v>
      </c>
      <c r="G4" s="12" t="s">
        <v>31</v>
      </c>
      <c r="H4" s="21"/>
      <c r="I4" s="47"/>
    </row>
    <row r="5" spans="1:9" ht="15.75">
      <c r="A5" s="22" t="s">
        <v>43</v>
      </c>
      <c r="B5" s="15">
        <v>4</v>
      </c>
      <c r="C5" s="15">
        <v>2</v>
      </c>
      <c r="D5" s="15">
        <v>9</v>
      </c>
      <c r="E5" s="31"/>
      <c r="F5" s="16" t="s">
        <v>41</v>
      </c>
      <c r="G5" s="12">
        <f>А+Б+В-А*Б*В</f>
        <v>-57</v>
      </c>
      <c r="H5" s="34">
        <f>IF((G5=0),1,0)</f>
        <v>0</v>
      </c>
      <c r="I5" s="25">
        <v>1</v>
      </c>
    </row>
    <row r="6" spans="1:9" ht="15.75">
      <c r="A6" s="4"/>
      <c r="B6" s="24"/>
      <c r="C6" s="24"/>
      <c r="D6" s="24"/>
      <c r="E6" s="24"/>
      <c r="F6" s="4"/>
      <c r="G6" s="16" t="s">
        <v>41</v>
      </c>
      <c r="H6" s="21"/>
      <c r="I6" s="47"/>
    </row>
    <row r="7" spans="1:9" ht="15.75">
      <c r="A7" s="18" t="s">
        <v>4</v>
      </c>
      <c r="B7" s="24"/>
      <c r="C7" s="24"/>
      <c r="D7" s="24"/>
      <c r="E7" s="24"/>
      <c r="F7" s="4"/>
      <c r="G7" s="24"/>
      <c r="H7" s="21"/>
      <c r="I7" s="47"/>
    </row>
    <row r="8" spans="1:9" ht="15.75">
      <c r="A8" s="10" t="s">
        <v>2</v>
      </c>
      <c r="B8" s="12" t="s">
        <v>44</v>
      </c>
      <c r="C8" s="12" t="s">
        <v>45</v>
      </c>
      <c r="D8" s="13" t="s">
        <v>59</v>
      </c>
      <c r="E8" s="13" t="s">
        <v>46</v>
      </c>
      <c r="F8" s="7"/>
      <c r="G8" s="15" t="s">
        <v>60</v>
      </c>
      <c r="H8" s="20" t="s">
        <v>1</v>
      </c>
      <c r="I8" s="6" t="s">
        <v>1</v>
      </c>
    </row>
    <row r="9" spans="1:9" ht="15.75">
      <c r="A9" s="22" t="s">
        <v>81</v>
      </c>
      <c r="B9" s="15">
        <v>9</v>
      </c>
      <c r="C9" s="15"/>
      <c r="D9" s="15"/>
      <c r="E9" s="17"/>
      <c r="F9" s="15" t="s">
        <v>60</v>
      </c>
      <c r="G9" s="14">
        <f>Г+Ж-(Д+Й)</f>
        <v>9</v>
      </c>
      <c r="H9" s="34">
        <f>IF((G9=0),1,0)</f>
        <v>0</v>
      </c>
      <c r="I9" s="25">
        <v>1</v>
      </c>
    </row>
    <row r="10" spans="1:9" ht="15.75">
      <c r="A10" s="4"/>
      <c r="B10" s="24"/>
      <c r="C10" s="24"/>
      <c r="D10" s="24"/>
      <c r="E10" s="24"/>
      <c r="F10" s="4"/>
      <c r="G10" s="24"/>
      <c r="H10" s="21"/>
      <c r="I10" s="47"/>
    </row>
    <row r="11" spans="1:9" ht="15.75">
      <c r="A11" s="18" t="s">
        <v>5</v>
      </c>
      <c r="B11" s="24"/>
      <c r="C11" s="24"/>
      <c r="D11" s="24"/>
      <c r="E11" s="24"/>
      <c r="F11" s="4"/>
      <c r="G11" s="24"/>
      <c r="H11" s="21"/>
      <c r="I11" s="47"/>
    </row>
    <row r="12" spans="1:9" ht="15.75">
      <c r="A12" s="10" t="s">
        <v>2</v>
      </c>
      <c r="B12" s="12" t="s">
        <v>47</v>
      </c>
      <c r="C12" s="12" t="s">
        <v>48</v>
      </c>
      <c r="D12" s="13" t="s">
        <v>49</v>
      </c>
      <c r="E12" s="9"/>
      <c r="F12" s="7"/>
      <c r="G12" s="25" t="s">
        <v>51</v>
      </c>
      <c r="H12" s="20" t="s">
        <v>1</v>
      </c>
      <c r="I12" s="6" t="s">
        <v>1</v>
      </c>
    </row>
    <row r="13" spans="1:9" ht="15.75">
      <c r="A13" s="22" t="s">
        <v>50</v>
      </c>
      <c r="B13" s="15">
        <v>1</v>
      </c>
      <c r="C13" s="15">
        <v>33</v>
      </c>
      <c r="D13" s="15"/>
      <c r="E13" s="8"/>
      <c r="F13" s="22" t="s">
        <v>51</v>
      </c>
      <c r="G13" s="26">
        <f>(З+ИИ+З)-ККК</f>
        <v>35</v>
      </c>
      <c r="H13" s="34">
        <f>IF((G13=0),1,0)</f>
        <v>0</v>
      </c>
      <c r="I13" s="25">
        <v>1</v>
      </c>
    </row>
    <row r="14" spans="2:9" ht="15.75">
      <c r="B14" s="24"/>
      <c r="C14" s="24"/>
      <c r="D14" s="24"/>
      <c r="E14" s="24"/>
      <c r="F14" s="4"/>
      <c r="G14" s="24"/>
      <c r="H14" s="21"/>
      <c r="I14" s="47"/>
    </row>
    <row r="15" spans="1:9" ht="15.75">
      <c r="A15" s="1" t="s">
        <v>6</v>
      </c>
      <c r="B15" s="24"/>
      <c r="C15" s="24"/>
      <c r="D15" s="24"/>
      <c r="E15" s="24"/>
      <c r="F15" s="4"/>
      <c r="G15" s="24"/>
      <c r="H15" s="21"/>
      <c r="I15" s="47"/>
    </row>
    <row r="16" spans="2:9" ht="15.75">
      <c r="B16" s="24"/>
      <c r="C16" s="24"/>
      <c r="D16" s="24"/>
      <c r="E16" s="24"/>
      <c r="F16" s="4"/>
      <c r="G16" s="24"/>
      <c r="H16" s="21"/>
      <c r="I16" s="47"/>
    </row>
    <row r="17" spans="1:9" ht="15.75">
      <c r="A17" s="27" t="s">
        <v>7</v>
      </c>
      <c r="B17" s="24"/>
      <c r="C17" s="24"/>
      <c r="D17" s="24"/>
      <c r="E17" s="24"/>
      <c r="F17" s="4"/>
      <c r="G17" s="24"/>
      <c r="H17" s="21"/>
      <c r="I17" s="47"/>
    </row>
    <row r="18" spans="1:9" ht="15.75">
      <c r="A18" s="30" t="s">
        <v>2</v>
      </c>
      <c r="B18" s="14" t="s">
        <v>8</v>
      </c>
      <c r="C18" s="14" t="s">
        <v>9</v>
      </c>
      <c r="D18" s="14" t="s">
        <v>10</v>
      </c>
      <c r="E18" s="6"/>
      <c r="F18" s="7"/>
      <c r="G18" s="15" t="s">
        <v>53</v>
      </c>
      <c r="H18" s="20" t="s">
        <v>1</v>
      </c>
      <c r="I18" s="6" t="s">
        <v>1</v>
      </c>
    </row>
    <row r="19" spans="1:9" ht="15.75">
      <c r="A19" s="44" t="s">
        <v>28</v>
      </c>
      <c r="B19" s="15">
        <v>1</v>
      </c>
      <c r="C19" s="15">
        <v>9</v>
      </c>
      <c r="D19" s="15"/>
      <c r="E19" s="14"/>
      <c r="F19" s="28" t="s">
        <v>52</v>
      </c>
      <c r="G19" s="29">
        <f>W*O-RD</f>
        <v>9</v>
      </c>
      <c r="H19" s="34">
        <f>IF((G19=0)*AND(RD=28),3,0)</f>
        <v>0</v>
      </c>
      <c r="I19" s="25">
        <v>3</v>
      </c>
    </row>
    <row r="20" spans="2:9" ht="15.75">
      <c r="B20" s="24"/>
      <c r="C20" s="24"/>
      <c r="D20" s="24"/>
      <c r="E20" s="24"/>
      <c r="F20" s="4"/>
      <c r="G20" s="24"/>
      <c r="H20" s="21"/>
      <c r="I20" s="47"/>
    </row>
    <row r="21" spans="1:9" ht="15.75">
      <c r="A21" s="27" t="s">
        <v>11</v>
      </c>
      <c r="B21" s="24"/>
      <c r="C21" s="24"/>
      <c r="D21" s="24"/>
      <c r="E21" s="24"/>
      <c r="F21" s="4"/>
      <c r="G21" s="24"/>
      <c r="H21" s="21"/>
      <c r="I21" s="47"/>
    </row>
    <row r="22" spans="1:9" ht="15.75">
      <c r="A22" s="11" t="s">
        <v>2</v>
      </c>
      <c r="B22" s="14" t="s">
        <v>0</v>
      </c>
      <c r="C22" s="14" t="s">
        <v>54</v>
      </c>
      <c r="D22" s="14" t="s">
        <v>13</v>
      </c>
      <c r="E22" s="12" t="s">
        <v>55</v>
      </c>
      <c r="F22" s="7"/>
      <c r="G22" s="15" t="s">
        <v>56</v>
      </c>
      <c r="H22" s="20" t="s">
        <v>1</v>
      </c>
      <c r="I22" s="6" t="s">
        <v>1</v>
      </c>
    </row>
    <row r="23" spans="1:9" ht="15.75">
      <c r="A23" s="28" t="s">
        <v>57</v>
      </c>
      <c r="B23" s="15">
        <v>1</v>
      </c>
      <c r="C23" s="15">
        <v>33</v>
      </c>
      <c r="D23" s="15"/>
      <c r="E23" s="15"/>
      <c r="F23" s="28" t="s">
        <v>56</v>
      </c>
      <c r="G23" s="14">
        <f>A*CC-E*SS</f>
        <v>33</v>
      </c>
      <c r="H23" s="34">
        <f>IF((G23=0),2,0)</f>
        <v>0</v>
      </c>
      <c r="I23" s="25">
        <v>2</v>
      </c>
    </row>
    <row r="24" spans="2:9" ht="15.75">
      <c r="B24" s="24"/>
      <c r="C24" s="24"/>
      <c r="D24" s="24"/>
      <c r="E24" s="24"/>
      <c r="F24" s="4"/>
      <c r="G24" s="24"/>
      <c r="H24" s="21"/>
      <c r="I24" s="47"/>
    </row>
    <row r="25" spans="1:9" ht="15.75">
      <c r="A25" s="2" t="s">
        <v>12</v>
      </c>
      <c r="B25" s="24"/>
      <c r="C25" s="24"/>
      <c r="D25" s="24"/>
      <c r="E25" s="24"/>
      <c r="F25" s="4"/>
      <c r="G25" s="24"/>
      <c r="H25" s="21"/>
      <c r="I25" s="47"/>
    </row>
    <row r="26" spans="1:9" ht="15.75">
      <c r="A26" s="3" t="s">
        <v>2</v>
      </c>
      <c r="B26" s="14" t="s">
        <v>13</v>
      </c>
      <c r="C26" s="14" t="s">
        <v>35</v>
      </c>
      <c r="D26" s="14" t="s">
        <v>36</v>
      </c>
      <c r="E26" s="6"/>
      <c r="F26" s="7"/>
      <c r="G26" s="28" t="s">
        <v>37</v>
      </c>
      <c r="H26" s="20" t="s">
        <v>1</v>
      </c>
      <c r="I26" s="6" t="s">
        <v>1</v>
      </c>
    </row>
    <row r="27" spans="1:9" ht="15.75">
      <c r="A27" s="33" t="s">
        <v>58</v>
      </c>
      <c r="B27" s="15">
        <v>6</v>
      </c>
      <c r="C27" s="15">
        <v>5</v>
      </c>
      <c r="D27" s="15"/>
      <c r="E27" s="31"/>
      <c r="F27" s="28" t="s">
        <v>37</v>
      </c>
      <c r="G27" s="14">
        <f>(Е^X)-cel</f>
        <v>7776</v>
      </c>
      <c r="H27" s="34">
        <f>IF((G27=0),3,0)</f>
        <v>0</v>
      </c>
      <c r="I27" s="25">
        <v>3</v>
      </c>
    </row>
    <row r="28" spans="2:9" ht="15.75">
      <c r="B28" s="24"/>
      <c r="C28" s="24"/>
      <c r="D28" s="24"/>
      <c r="E28" s="24"/>
      <c r="F28" s="4"/>
      <c r="G28" s="24"/>
      <c r="H28" s="21"/>
      <c r="I28" s="47"/>
    </row>
    <row r="29" spans="1:9" ht="15.75">
      <c r="A29" s="2" t="s">
        <v>14</v>
      </c>
      <c r="B29" s="24"/>
      <c r="C29" s="24"/>
      <c r="D29" s="24"/>
      <c r="E29" s="24"/>
      <c r="F29" s="4"/>
      <c r="G29" s="24"/>
      <c r="H29" s="21"/>
      <c r="I29" s="47"/>
    </row>
    <row r="30" spans="1:9" ht="15.75">
      <c r="A30" s="11" t="s">
        <v>2</v>
      </c>
      <c r="B30" s="14" t="s">
        <v>15</v>
      </c>
      <c r="C30" s="14" t="s">
        <v>16</v>
      </c>
      <c r="D30" s="14" t="s">
        <v>17</v>
      </c>
      <c r="E30" s="6"/>
      <c r="F30" s="7"/>
      <c r="G30" s="28" t="s">
        <v>68</v>
      </c>
      <c r="H30" s="20" t="s">
        <v>1</v>
      </c>
      <c r="I30" s="6" t="s">
        <v>1</v>
      </c>
    </row>
    <row r="31" spans="1:9" ht="15.75">
      <c r="A31" s="33" t="s">
        <v>78</v>
      </c>
      <c r="B31" s="15">
        <v>31</v>
      </c>
      <c r="C31" s="15">
        <v>1</v>
      </c>
      <c r="D31" s="15"/>
      <c r="E31" s="31"/>
      <c r="F31" s="28" t="s">
        <v>68</v>
      </c>
      <c r="G31" s="14">
        <f>(Of*f)-ice</f>
        <v>31</v>
      </c>
      <c r="H31" s="34">
        <f>IF((G31=0),3,0)</f>
        <v>0</v>
      </c>
      <c r="I31" s="25">
        <v>3</v>
      </c>
    </row>
    <row r="32" spans="2:9" ht="15.75">
      <c r="B32" s="24"/>
      <c r="C32" s="24"/>
      <c r="D32" s="24"/>
      <c r="E32" s="24"/>
      <c r="F32" s="4"/>
      <c r="G32" s="24"/>
      <c r="H32" s="21"/>
      <c r="I32" s="47"/>
    </row>
    <row r="33" spans="1:9" ht="15.75">
      <c r="A33" s="2" t="s">
        <v>18</v>
      </c>
      <c r="B33" s="24"/>
      <c r="C33" s="24"/>
      <c r="D33" s="24"/>
      <c r="E33" s="24"/>
      <c r="F33" s="4"/>
      <c r="G33" s="24"/>
      <c r="H33" s="21"/>
      <c r="I33" s="47"/>
    </row>
    <row r="34" spans="1:9" ht="15.75">
      <c r="A34" s="11" t="s">
        <v>2</v>
      </c>
      <c r="B34" s="14" t="s">
        <v>20</v>
      </c>
      <c r="C34" s="14" t="s">
        <v>21</v>
      </c>
      <c r="D34" s="14" t="s">
        <v>22</v>
      </c>
      <c r="E34" s="6"/>
      <c r="F34" s="7"/>
      <c r="G34" s="28" t="s">
        <v>19</v>
      </c>
      <c r="H34" s="20" t="s">
        <v>1</v>
      </c>
      <c r="I34" s="6" t="s">
        <v>1</v>
      </c>
    </row>
    <row r="35" spans="1:9" ht="15.75">
      <c r="A35" s="33" t="s">
        <v>79</v>
      </c>
      <c r="B35" s="15">
        <v>35</v>
      </c>
      <c r="C35" s="15">
        <v>5</v>
      </c>
      <c r="D35" s="15"/>
      <c r="E35" s="31"/>
      <c r="F35" s="28" t="s">
        <v>19</v>
      </c>
      <c r="G35" s="14">
        <f>(Pa*I)-nt</f>
        <v>175</v>
      </c>
      <c r="H35" s="34">
        <f>IF((G35=0),3,0)</f>
        <v>0</v>
      </c>
      <c r="I35" s="25">
        <v>3</v>
      </c>
    </row>
    <row r="36" spans="2:9" ht="15.75">
      <c r="B36" s="24"/>
      <c r="C36" s="24"/>
      <c r="D36" s="24"/>
      <c r="E36" s="24"/>
      <c r="F36" s="4"/>
      <c r="G36" s="24"/>
      <c r="H36" s="21"/>
      <c r="I36" s="47"/>
    </row>
    <row r="37" spans="1:9" ht="15.75">
      <c r="A37" s="2" t="s">
        <v>23</v>
      </c>
      <c r="B37" s="24"/>
      <c r="C37" s="24"/>
      <c r="D37" s="24"/>
      <c r="E37" s="24"/>
      <c r="F37" s="4"/>
      <c r="G37" s="24"/>
      <c r="H37" s="21"/>
      <c r="I37" s="47"/>
    </row>
    <row r="38" spans="1:9" ht="15.75">
      <c r="A38" s="11" t="s">
        <v>2</v>
      </c>
      <c r="B38" s="14" t="s">
        <v>25</v>
      </c>
      <c r="C38" s="14" t="s">
        <v>26</v>
      </c>
      <c r="D38" s="14" t="s">
        <v>27</v>
      </c>
      <c r="E38" s="6"/>
      <c r="F38" s="7"/>
      <c r="G38" s="28" t="s">
        <v>72</v>
      </c>
      <c r="H38" s="20" t="s">
        <v>1</v>
      </c>
      <c r="I38" s="6" t="s">
        <v>1</v>
      </c>
    </row>
    <row r="39" spans="1:9" ht="15.75">
      <c r="A39" s="33" t="s">
        <v>73</v>
      </c>
      <c r="B39" s="15">
        <v>12</v>
      </c>
      <c r="C39" s="15">
        <v>34</v>
      </c>
      <c r="D39" s="15"/>
      <c r="E39" s="14"/>
      <c r="F39" s="28" t="s">
        <v>72</v>
      </c>
      <c r="G39" s="14">
        <f>Wi+nd-ows</f>
        <v>46</v>
      </c>
      <c r="H39" s="34">
        <f>IF((G39=0*AND(B39)),3,0)</f>
        <v>0</v>
      </c>
      <c r="I39" s="25">
        <v>3</v>
      </c>
    </row>
    <row r="40" ht="13.5" thickBot="1"/>
    <row r="41" spans="1:2" ht="13.5" thickBot="1">
      <c r="A41" s="50" t="s">
        <v>62</v>
      </c>
      <c r="B41" s="50">
        <f>SUM(H5,H9,H13,H19,H23,H27,H31,H35,H39)</f>
        <v>0</v>
      </c>
    </row>
    <row r="42" spans="1:2" ht="13.5" thickBot="1">
      <c r="A42" s="53" t="s">
        <v>61</v>
      </c>
      <c r="B42" s="48"/>
    </row>
    <row r="43" spans="1:2" ht="13.5" thickBot="1">
      <c r="A43" s="52"/>
      <c r="B43" s="49"/>
    </row>
    <row r="44" spans="1:2" ht="13.5" thickBot="1">
      <c r="A44" s="54" t="s">
        <v>63</v>
      </c>
      <c r="B44" s="48"/>
    </row>
    <row r="45" spans="1:2" ht="13.5" thickBot="1">
      <c r="A45" s="56" t="s">
        <v>64</v>
      </c>
      <c r="B45" s="48"/>
    </row>
    <row r="46" spans="1:5" ht="12.75">
      <c r="A46" s="55" t="s">
        <v>65</v>
      </c>
      <c r="B46" s="57"/>
      <c r="C46" s="57"/>
      <c r="D46" s="57"/>
      <c r="E46" s="57"/>
    </row>
    <row r="47" spans="1:5" ht="13.5" thickBot="1">
      <c r="A47" s="51" t="s">
        <v>66</v>
      </c>
      <c r="B47" s="57"/>
      <c r="C47" s="57"/>
      <c r="D47" s="57"/>
      <c r="E47" s="57"/>
    </row>
    <row r="48" spans="1:5" ht="12.75">
      <c r="A48" s="69" t="s">
        <v>86</v>
      </c>
      <c r="B48" s="57"/>
      <c r="C48" s="57"/>
      <c r="D48" s="57"/>
      <c r="E48" s="57"/>
    </row>
    <row r="49" spans="1:5" ht="12.75">
      <c r="A49" s="70"/>
      <c r="B49" s="57"/>
      <c r="C49" s="57"/>
      <c r="D49" s="57"/>
      <c r="E49" s="57"/>
    </row>
    <row r="50" spans="2:5" ht="12.75">
      <c r="B50" s="57"/>
      <c r="C50" s="57"/>
      <c r="D50" s="57"/>
      <c r="E50" s="57"/>
    </row>
    <row r="51" spans="2:5" ht="12.75">
      <c r="B51" s="57"/>
      <c r="C51" s="57"/>
      <c r="D51" s="57"/>
      <c r="E51" s="57"/>
    </row>
    <row r="52" spans="2:5" ht="12.75">
      <c r="B52" s="57"/>
      <c r="C52" s="57"/>
      <c r="D52" s="57"/>
      <c r="E52" s="57"/>
    </row>
  </sheetData>
  <mergeCells count="6">
    <mergeCell ref="B46:E52"/>
    <mergeCell ref="H2:H3"/>
    <mergeCell ref="A1:E1"/>
    <mergeCell ref="A2:E2"/>
    <mergeCell ref="B3:E3"/>
    <mergeCell ref="A48:A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27">
      <selection activeCell="I44" sqref="I44"/>
    </sheetView>
  </sheetViews>
  <sheetFormatPr defaultColWidth="9.00390625" defaultRowHeight="12.75"/>
  <cols>
    <col min="1" max="1" width="34.75390625" style="0" customWidth="1"/>
    <col min="2" max="2" width="3.25390625" style="23" bestFit="1" customWidth="1"/>
    <col min="3" max="3" width="3.625" style="23" bestFit="1" customWidth="1"/>
    <col min="4" max="4" width="4.75390625" style="23" bestFit="1" customWidth="1"/>
    <col min="5" max="5" width="3.625" style="23" bestFit="1" customWidth="1"/>
    <col min="6" max="6" width="13.125" style="0" customWidth="1"/>
    <col min="7" max="7" width="14.75390625" style="23" customWidth="1"/>
    <col min="8" max="8" width="7.25390625" style="19" bestFit="1" customWidth="1"/>
  </cols>
  <sheetData>
    <row r="1" spans="1:5" ht="38.25" customHeight="1">
      <c r="A1" s="60" t="s">
        <v>42</v>
      </c>
      <c r="B1" s="61"/>
      <c r="C1" s="61"/>
      <c r="D1" s="61"/>
      <c r="E1" s="61"/>
    </row>
    <row r="2" spans="1:5" ht="45.75" customHeight="1">
      <c r="A2" s="62" t="s">
        <v>34</v>
      </c>
      <c r="B2" s="63"/>
      <c r="C2" s="63"/>
      <c r="D2" s="63"/>
      <c r="E2" s="63"/>
    </row>
    <row r="3" spans="1:8" ht="15.75">
      <c r="A3" s="18" t="s">
        <v>3</v>
      </c>
      <c r="B3" s="67" t="s">
        <v>33</v>
      </c>
      <c r="C3" s="68"/>
      <c r="D3" s="68"/>
      <c r="E3" s="42"/>
      <c r="F3" s="5"/>
      <c r="G3" s="25"/>
      <c r="H3" s="20" t="s">
        <v>1</v>
      </c>
    </row>
    <row r="4" spans="1:10" ht="15.75">
      <c r="A4" s="10" t="s">
        <v>2</v>
      </c>
      <c r="B4" s="12" t="s">
        <v>38</v>
      </c>
      <c r="C4" s="12" t="s">
        <v>39</v>
      </c>
      <c r="D4" s="13" t="s">
        <v>40</v>
      </c>
      <c r="E4" s="31"/>
      <c r="F4" s="6" t="s">
        <v>29</v>
      </c>
      <c r="G4" s="12" t="s">
        <v>31</v>
      </c>
      <c r="H4" s="21"/>
      <c r="J4" s="36"/>
    </row>
    <row r="5" spans="1:8" ht="15.75">
      <c r="A5" s="22" t="s">
        <v>43</v>
      </c>
      <c r="B5" s="15"/>
      <c r="C5" s="15"/>
      <c r="D5" s="15"/>
      <c r="E5" s="31"/>
      <c r="F5" s="16" t="s">
        <v>41</v>
      </c>
      <c r="G5" s="12">
        <v>6</v>
      </c>
      <c r="H5" s="34">
        <f>IF((G5=0),1,0)</f>
        <v>0</v>
      </c>
    </row>
    <row r="6" spans="1:8" ht="15.75">
      <c r="A6" s="4"/>
      <c r="B6" s="24"/>
      <c r="C6" s="24"/>
      <c r="D6" s="24"/>
      <c r="E6" s="24"/>
      <c r="F6" s="4"/>
      <c r="G6" s="16" t="s">
        <v>41</v>
      </c>
      <c r="H6" s="21"/>
    </row>
    <row r="7" spans="1:8" ht="15.75">
      <c r="A7" s="18" t="s">
        <v>4</v>
      </c>
      <c r="B7" s="24"/>
      <c r="C7" s="24"/>
      <c r="D7" s="24"/>
      <c r="E7" s="24"/>
      <c r="F7" s="4"/>
      <c r="G7" s="24"/>
      <c r="H7" s="21"/>
    </row>
    <row r="8" spans="1:10" ht="15.75">
      <c r="A8" s="10" t="s">
        <v>2</v>
      </c>
      <c r="B8" s="12" t="s">
        <v>44</v>
      </c>
      <c r="C8" s="12" t="s">
        <v>45</v>
      </c>
      <c r="D8" s="13" t="s">
        <v>59</v>
      </c>
      <c r="E8" s="13" t="s">
        <v>46</v>
      </c>
      <c r="F8" s="7"/>
      <c r="G8" s="15" t="s">
        <v>82</v>
      </c>
      <c r="H8" s="20" t="s">
        <v>1</v>
      </c>
      <c r="J8" t="s">
        <v>67</v>
      </c>
    </row>
    <row r="9" spans="1:8" ht="15.75">
      <c r="A9" s="22" t="s">
        <v>80</v>
      </c>
      <c r="B9" s="15"/>
      <c r="C9" s="15"/>
      <c r="D9" s="15"/>
      <c r="E9" s="17"/>
      <c r="F9" s="15" t="s">
        <v>60</v>
      </c>
      <c r="G9" s="14">
        <v>15</v>
      </c>
      <c r="H9" s="34">
        <f>IF((G9=0),1,0)</f>
        <v>0</v>
      </c>
    </row>
    <row r="10" spans="1:8" ht="15.75">
      <c r="A10" s="4"/>
      <c r="B10" s="24"/>
      <c r="C10" s="24"/>
      <c r="D10" s="24"/>
      <c r="E10" s="24"/>
      <c r="F10" s="4"/>
      <c r="G10" s="24"/>
      <c r="H10" s="21"/>
    </row>
    <row r="11" spans="1:8" ht="15.75">
      <c r="A11" s="18" t="s">
        <v>5</v>
      </c>
      <c r="B11" s="24"/>
      <c r="C11" s="24"/>
      <c r="D11" s="24"/>
      <c r="E11" s="24"/>
      <c r="F11" s="4"/>
      <c r="G11" s="24"/>
      <c r="H11" s="21"/>
    </row>
    <row r="12" spans="1:8" ht="15.75">
      <c r="A12" s="10" t="s">
        <v>2</v>
      </c>
      <c r="B12" s="12" t="s">
        <v>47</v>
      </c>
      <c r="C12" s="12" t="s">
        <v>48</v>
      </c>
      <c r="D12" s="13" t="s">
        <v>49</v>
      </c>
      <c r="E12" s="9"/>
      <c r="F12" s="7"/>
      <c r="G12" s="25" t="s">
        <v>50</v>
      </c>
      <c r="H12" s="20" t="s">
        <v>1</v>
      </c>
    </row>
    <row r="13" spans="1:8" ht="15.75">
      <c r="A13" s="22" t="s">
        <v>50</v>
      </c>
      <c r="B13" s="15"/>
      <c r="C13" s="15"/>
      <c r="D13" s="15"/>
      <c r="E13" s="8"/>
      <c r="F13" s="22" t="s">
        <v>51</v>
      </c>
      <c r="G13" s="26">
        <v>111</v>
      </c>
      <c r="H13" s="34">
        <f>IF((G13=0),1,0)</f>
        <v>0</v>
      </c>
    </row>
    <row r="14" spans="2:8" ht="15.75">
      <c r="B14" s="24"/>
      <c r="C14" s="24"/>
      <c r="D14" s="24"/>
      <c r="E14" s="24"/>
      <c r="F14" s="4"/>
      <c r="G14" s="24"/>
      <c r="H14" s="21"/>
    </row>
    <row r="15" spans="1:8" ht="15.75">
      <c r="A15" s="1" t="s">
        <v>6</v>
      </c>
      <c r="B15" s="24"/>
      <c r="C15" s="24"/>
      <c r="D15" s="24"/>
      <c r="E15" s="24"/>
      <c r="F15" s="4"/>
      <c r="G15" s="24"/>
      <c r="H15" s="21"/>
    </row>
    <row r="16" spans="2:8" ht="15.75">
      <c r="B16" s="24"/>
      <c r="C16" s="24"/>
      <c r="D16" s="24"/>
      <c r="E16" s="24"/>
      <c r="F16" s="4"/>
      <c r="G16" s="24"/>
      <c r="H16" s="21"/>
    </row>
    <row r="17" spans="1:8" ht="15.75">
      <c r="A17" s="27" t="s">
        <v>7</v>
      </c>
      <c r="B17" s="24"/>
      <c r="C17" s="24"/>
      <c r="D17" s="24"/>
      <c r="E17" s="24"/>
      <c r="F17" s="4"/>
      <c r="G17" s="24"/>
      <c r="H17" s="21"/>
    </row>
    <row r="18" spans="1:8" ht="15.75">
      <c r="A18" s="30" t="s">
        <v>2</v>
      </c>
      <c r="B18" s="14" t="s">
        <v>8</v>
      </c>
      <c r="C18" s="14" t="s">
        <v>9</v>
      </c>
      <c r="D18" s="14" t="s">
        <v>10</v>
      </c>
      <c r="E18" s="6"/>
      <c r="F18" s="7"/>
      <c r="G18" s="15" t="s">
        <v>74</v>
      </c>
      <c r="H18" s="20" t="s">
        <v>1</v>
      </c>
    </row>
    <row r="19" spans="1:8" ht="15.75">
      <c r="A19" s="3" t="s">
        <v>28</v>
      </c>
      <c r="B19" s="15"/>
      <c r="C19" s="15"/>
      <c r="D19" s="15"/>
      <c r="E19" s="14"/>
      <c r="F19" s="28" t="s">
        <v>52</v>
      </c>
      <c r="G19" s="29">
        <v>28</v>
      </c>
      <c r="H19" s="34">
        <f>IF((G19=0)*AND(RD=28),3,0)</f>
        <v>0</v>
      </c>
    </row>
    <row r="20" spans="2:8" ht="15.75">
      <c r="B20" s="24"/>
      <c r="C20" s="24"/>
      <c r="D20" s="24"/>
      <c r="E20" s="24"/>
      <c r="F20" s="4"/>
      <c r="G20" s="24"/>
      <c r="H20" s="21"/>
    </row>
    <row r="21" spans="1:8" ht="15.75">
      <c r="A21" s="27" t="s">
        <v>11</v>
      </c>
      <c r="B21" s="24"/>
      <c r="C21" s="24"/>
      <c r="D21" s="24"/>
      <c r="E21" s="24"/>
      <c r="F21" s="4"/>
      <c r="G21" s="24"/>
      <c r="H21" s="21"/>
    </row>
    <row r="22" spans="1:8" ht="15.75">
      <c r="A22" s="11" t="s">
        <v>2</v>
      </c>
      <c r="B22" s="14" t="s">
        <v>0</v>
      </c>
      <c r="C22" s="14" t="s">
        <v>54</v>
      </c>
      <c r="D22" s="14" t="s">
        <v>13</v>
      </c>
      <c r="E22" s="12" t="s">
        <v>55</v>
      </c>
      <c r="F22" s="7"/>
      <c r="G22" s="15" t="s">
        <v>75</v>
      </c>
      <c r="H22" s="20" t="s">
        <v>1</v>
      </c>
    </row>
    <row r="23" spans="1:8" ht="15.75">
      <c r="A23" s="28" t="s">
        <v>57</v>
      </c>
      <c r="B23" s="15"/>
      <c r="C23" s="15"/>
      <c r="D23" s="15"/>
      <c r="E23" s="14">
        <v>11</v>
      </c>
      <c r="F23" s="28" t="s">
        <v>56</v>
      </c>
      <c r="G23" s="14">
        <v>88</v>
      </c>
      <c r="H23" s="34">
        <f>IF((G23=0),2,0)</f>
        <v>0</v>
      </c>
    </row>
    <row r="24" spans="2:8" ht="15.75">
      <c r="B24" s="24"/>
      <c r="C24" s="24"/>
      <c r="D24" s="24"/>
      <c r="E24" s="24"/>
      <c r="F24" s="4"/>
      <c r="G24" s="24"/>
      <c r="H24" s="21"/>
    </row>
    <row r="25" spans="1:8" ht="15.75">
      <c r="A25" s="2" t="s">
        <v>12</v>
      </c>
      <c r="B25" s="24"/>
      <c r="C25" s="24"/>
      <c r="D25" s="24"/>
      <c r="E25" s="24"/>
      <c r="F25" s="4"/>
      <c r="G25" s="24"/>
      <c r="H25" s="21"/>
    </row>
    <row r="26" spans="1:8" ht="15.75">
      <c r="A26" s="3" t="s">
        <v>2</v>
      </c>
      <c r="B26" s="14" t="s">
        <v>13</v>
      </c>
      <c r="C26" s="14" t="s">
        <v>35</v>
      </c>
      <c r="D26" s="14" t="s">
        <v>36</v>
      </c>
      <c r="E26" s="6"/>
      <c r="F26" s="7"/>
      <c r="G26" s="28" t="s">
        <v>76</v>
      </c>
      <c r="H26" s="20" t="s">
        <v>1</v>
      </c>
    </row>
    <row r="27" spans="1:8" ht="15.75">
      <c r="A27" s="33" t="s">
        <v>77</v>
      </c>
      <c r="B27" s="15"/>
      <c r="C27" s="15"/>
      <c r="D27" s="15"/>
      <c r="E27" s="31"/>
      <c r="F27" s="28" t="s">
        <v>37</v>
      </c>
      <c r="G27" s="14">
        <v>729</v>
      </c>
      <c r="H27" s="34">
        <f>IF((G27=0),3,0)</f>
        <v>0</v>
      </c>
    </row>
    <row r="28" spans="2:8" ht="15.75">
      <c r="B28" s="24"/>
      <c r="C28" s="24"/>
      <c r="D28" s="24"/>
      <c r="E28" s="24"/>
      <c r="F28" s="4"/>
      <c r="G28" s="24"/>
      <c r="H28" s="21"/>
    </row>
    <row r="29" spans="1:8" ht="15.75">
      <c r="A29" s="2" t="s">
        <v>14</v>
      </c>
      <c r="B29" s="24"/>
      <c r="C29" s="24"/>
      <c r="D29" s="24"/>
      <c r="E29" s="24"/>
      <c r="F29" s="4"/>
      <c r="G29" s="24"/>
      <c r="H29" s="21"/>
    </row>
    <row r="30" spans="1:8" ht="15.75">
      <c r="A30" s="11" t="s">
        <v>2</v>
      </c>
      <c r="B30" s="14" t="s">
        <v>15</v>
      </c>
      <c r="C30" s="14" t="s">
        <v>16</v>
      </c>
      <c r="D30" s="14" t="s">
        <v>17</v>
      </c>
      <c r="E30" s="6"/>
      <c r="F30" s="7"/>
      <c r="G30" s="28" t="s">
        <v>30</v>
      </c>
      <c r="H30" s="20" t="s">
        <v>1</v>
      </c>
    </row>
    <row r="31" spans="1:8" ht="15.75">
      <c r="A31" s="33" t="s">
        <v>78</v>
      </c>
      <c r="B31" s="15"/>
      <c r="C31" s="15"/>
      <c r="D31" s="15"/>
      <c r="E31" s="31"/>
      <c r="F31" s="28" t="s">
        <v>68</v>
      </c>
      <c r="G31" s="14">
        <v>189</v>
      </c>
      <c r="H31" s="34">
        <f>IF((G31=0),3,0)</f>
        <v>0</v>
      </c>
    </row>
    <row r="32" spans="2:8" ht="15.75">
      <c r="B32" s="24"/>
      <c r="C32" s="24"/>
      <c r="D32" s="24"/>
      <c r="E32" s="24"/>
      <c r="F32" s="4"/>
      <c r="G32" s="24"/>
      <c r="H32" s="21"/>
    </row>
    <row r="33" spans="1:8" ht="15.75">
      <c r="A33" s="2" t="s">
        <v>18</v>
      </c>
      <c r="B33" s="24"/>
      <c r="C33" s="24"/>
      <c r="D33" s="24"/>
      <c r="E33" s="24"/>
      <c r="F33" s="4"/>
      <c r="G33" s="24"/>
      <c r="H33" s="21"/>
    </row>
    <row r="34" spans="1:8" ht="15.75">
      <c r="A34" s="11" t="s">
        <v>2</v>
      </c>
      <c r="B34" s="14" t="s">
        <v>20</v>
      </c>
      <c r="C34" s="14" t="s">
        <v>21</v>
      </c>
      <c r="D34" s="14" t="s">
        <v>22</v>
      </c>
      <c r="E34" s="6"/>
      <c r="F34" s="7"/>
      <c r="G34" s="28" t="s">
        <v>19</v>
      </c>
      <c r="H34" s="20" t="s">
        <v>1</v>
      </c>
    </row>
    <row r="35" spans="1:8" ht="15.75">
      <c r="A35" s="33" t="s">
        <v>79</v>
      </c>
      <c r="B35" s="15"/>
      <c r="C35" s="15"/>
      <c r="D35" s="15"/>
      <c r="E35" s="31"/>
      <c r="F35" s="28" t="s">
        <v>83</v>
      </c>
      <c r="G35" s="14">
        <v>52</v>
      </c>
      <c r="H35" s="34">
        <f>IF((G35=0),3,0)</f>
        <v>0</v>
      </c>
    </row>
    <row r="36" spans="2:8" ht="15.75">
      <c r="B36" s="24"/>
      <c r="C36" s="24"/>
      <c r="D36" s="24"/>
      <c r="E36" s="24"/>
      <c r="F36" s="4"/>
      <c r="G36" s="24"/>
      <c r="H36" s="21"/>
    </row>
    <row r="37" spans="1:8" ht="15.75">
      <c r="A37" s="2" t="s">
        <v>23</v>
      </c>
      <c r="B37" s="24"/>
      <c r="C37" s="24"/>
      <c r="D37" s="24"/>
      <c r="E37" s="24"/>
      <c r="F37" s="4"/>
      <c r="G37" s="24"/>
      <c r="H37" s="21"/>
    </row>
    <row r="38" spans="1:8" ht="15.75">
      <c r="A38" s="11" t="s">
        <v>2</v>
      </c>
      <c r="B38" s="14" t="s">
        <v>25</v>
      </c>
      <c r="C38" s="14" t="s">
        <v>26</v>
      </c>
      <c r="D38" s="14" t="s">
        <v>27</v>
      </c>
      <c r="E38" s="6"/>
      <c r="F38" s="7"/>
      <c r="G38" s="28" t="s">
        <v>24</v>
      </c>
      <c r="H38" s="20" t="s">
        <v>1</v>
      </c>
    </row>
    <row r="39" spans="1:8" ht="15.75">
      <c r="A39" s="33" t="s">
        <v>24</v>
      </c>
      <c r="B39" s="15"/>
      <c r="C39" s="15"/>
      <c r="D39" s="15"/>
      <c r="E39" s="14"/>
      <c r="F39" s="28" t="s">
        <v>84</v>
      </c>
      <c r="G39" s="14">
        <v>183</v>
      </c>
      <c r="H39" s="34">
        <f>IF((G39=0),3,0)</f>
        <v>0</v>
      </c>
    </row>
    <row r="41" spans="2:8" ht="12.75">
      <c r="B41" s="32"/>
      <c r="G41" s="35" t="s">
        <v>62</v>
      </c>
      <c r="H41" s="35">
        <f>SUM(H5,H9,H13,H19,H23,H27,H31,H35,H39)</f>
        <v>0</v>
      </c>
    </row>
    <row r="42" ht="12.75">
      <c r="A42" s="37" t="s">
        <v>61</v>
      </c>
    </row>
    <row r="43" ht="12.75">
      <c r="A43" s="38"/>
    </row>
    <row r="44" ht="12.75">
      <c r="A44" s="39" t="s">
        <v>63</v>
      </c>
    </row>
    <row r="45" ht="12.75">
      <c r="A45" s="41" t="s">
        <v>64</v>
      </c>
    </row>
    <row r="46" ht="12.75">
      <c r="A46" s="40" t="s">
        <v>65</v>
      </c>
    </row>
    <row r="47" ht="12.75">
      <c r="A47" s="40" t="s">
        <v>66</v>
      </c>
    </row>
  </sheetData>
  <mergeCells count="3">
    <mergeCell ref="A1:E1"/>
    <mergeCell ref="A2:E2"/>
    <mergeCell ref="B3:D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МУК-21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Shishorina</cp:lastModifiedBy>
  <cp:lastPrinted>2007-02-02T16:53:38Z</cp:lastPrinted>
  <dcterms:created xsi:type="dcterms:W3CDTF">2007-01-30T06:55:23Z</dcterms:created>
  <dcterms:modified xsi:type="dcterms:W3CDTF">2007-02-07T13:36:10Z</dcterms:modified>
  <cp:category/>
  <cp:version/>
  <cp:contentType/>
  <cp:contentStatus/>
</cp:coreProperties>
</file>